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resupuesto Preliminar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<sst xmlns="http://schemas.openxmlformats.org/spreadsheetml/2006/main" count="29" uniqueCount="28">
  <si>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Total</t>
  </si>
  <si>
    <t>Transporte Aeropuerto-Hotel-Aeropuerto
Transporation Airport-Hotel-Airport</t>
  </si>
  <si>
    <t>Cubierto por / 
Covered by</t>
  </si>
  <si>
    <t>Equipo de cómputo / Computer equipment</t>
  </si>
  <si>
    <t>Cóctel de bienvenida / Welcoming cocktail</t>
  </si>
  <si>
    <t>Costo /
Cost</t>
  </si>
  <si>
    <t>Boletos aéreos / Air tickets (16 pax)</t>
  </si>
  <si>
    <t>Item</t>
  </si>
  <si>
    <r>
      <t xml:space="preserve">Equipo de Audio y audiovisuales / 
Audio Equipment </t>
    </r>
    <r>
      <rPr>
        <sz val="10"/>
        <rFont val="Arial"/>
        <family val="0"/>
      </rPr>
      <t>and audiovisuals</t>
    </r>
  </si>
  <si>
    <t>Notas:</t>
  </si>
  <si>
    <t>Salones</t>
  </si>
  <si>
    <t>Incluye técnicos, amplificación, equipo de sonido, micrófonos, parlantes, consolas de control, proyectores, pantallas, etc.</t>
  </si>
  <si>
    <t>Gastos misceláneos e imprevistos / Miscellaneous and unforeseen expenses</t>
  </si>
  <si>
    <t>Estos viáticos son para cubrir las cenas del día de llegada y del último día del evento para las personas financiadas. Se asume que la segunda noche los participantes asistirán al cóctel de bienvenida.</t>
  </si>
  <si>
    <t>Gasto real</t>
  </si>
  <si>
    <t>Rubro para cubrir gastos misceláneos como material de oficina, tonners, papel, gafetes, CDs, lapiceros, carpetas, etc. y cualquier gasto imprevisto (5%).</t>
  </si>
  <si>
    <t>Hospedaje / Lodging ($100 * 16 pax * 3 noches/nights)</t>
  </si>
  <si>
    <t>Se asume que se cubrirán los costos de hospedaje de dos personas por cada País Miembro de la CRM de renta media o baja. Son 3 noches ya que se incluye la noche del día de llegada y del último día del evento.</t>
  </si>
  <si>
    <t>Alimentación / Meals (70 pax * $35 * 2 dias)</t>
  </si>
  <si>
    <t>Cenas de personas financiadas / Per diem ($35 * 2 noches/nights * 16 pax)</t>
  </si>
  <si>
    <t>Se cubren los impuestos de salida a dos personas por País Miembro de renta media o baja si fuera necesario.</t>
  </si>
  <si>
    <t xml:space="preserve">Impuestos de salida  ($33 * 16 pax) </t>
  </si>
  <si>
    <t>Presupuesto Preliminar</t>
  </si>
  <si>
    <t>Seminario-Taller en Materia de Niñez y Adolescencia Migrante</t>
  </si>
  <si>
    <t>Se cubre el boleto de avión a dos personas de cada País Miembro de renta media o baja. Para este efecto, los países son: México, Belice, Costa Rica, Honduras, El Salvador, Nicaragua, Panamá y República Dominicana. Se excluyen Canadá y Estados Unidos.</t>
  </si>
  <si>
    <t>Este rubro incluye los coffee breaks y almuerzos para los días del evento (paquetes de seminario para 100 personas).</t>
  </si>
  <si>
    <t>Se estima la participación de al menos 70 personas.</t>
  </si>
  <si>
    <t>4 computadoras con acceso a Internet para los delegados, así como una impresora de alta capacidad y una fotocopiadora de alto desempeño para reproducción de documentos.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</si>
</sst>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&quot;₡&quot;* #,##0.00_);_(&quot;₡&quot;* \(#,##0.00\);_(&quot;₡&quot;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[$$-409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$-540A]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_-* #,##0.00\ [$€-C0A]_-;\-* #,##0.00\ [$€-C0A]_-;_-* &quot;-&quot;??\ [$€-C0A]_-;_-@_-"/>
    <numFmt numFmtId="194" formatCode="&quot;Q&quot;#,##0.00;[Red]&quot;Q&quot;#,##0.0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/>
    </xf>
    <xf numFmtId="14" fontId="0" fillId="0" borderId="0" xfId="0" applyNumberFormat="1" applyAlignment="1">
      <alignment/>
    </xf>
    <xf numFmtId="184" fontId="0" fillId="0" borderId="10" xfId="0" applyNumberFormat="1" applyBorder="1" applyAlignment="1">
      <alignment horizontal="right" vertical="top" wrapText="1"/>
    </xf>
    <xf numFmtId="184" fontId="0" fillId="0" borderId="10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18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2" fillId="12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184" fontId="0" fillId="0" borderId="20" xfId="0" applyNumberFormat="1" applyBorder="1" applyAlignment="1">
      <alignment horizontal="right" vertical="top" wrapText="1"/>
    </xf>
    <xf numFmtId="184" fontId="0" fillId="0" borderId="2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18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184" fontId="2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18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center" wrapText="1"/>
    </xf>
    <xf numFmtId="0" fontId="0" fillId="33" borderId="17" xfId="0" applyFont="1" applyFill="1" applyBorder="1" applyAlignment="1">
      <alignment horizontal="left" vertical="top" wrapText="1"/>
    </xf>
    <xf numFmtId="184" fontId="2" fillId="33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90" zoomScaleNormal="90" zoomScalePageLayoutView="0" workbookViewId="0" topLeftCell="A1">
      <selection activeCell="D15" sqref="D15"/>
    </sheetView>
  </sheetViews>
  <sheetFormatPr defaultColWidth="11.421875" defaultRowHeight="12.75"/>
  <cols>
    <col min="1" max="1" width="3.28125" style="0" customWidth="1"/>
    <col min="2" max="2" width="27.28125" style="0" customWidth="1"/>
    <col min="3" max="3" width="9.8515625" style="0" customWidth="1"/>
    <col min="4" max="4" width="11.00390625" style="0" customWidth="1"/>
    <col min="5" max="5" width="13.140625" style="0" hidden="1" customWidth="1"/>
    <col min="6" max="6" width="10.28125" style="0" hidden="1" customWidth="1"/>
    <col min="7" max="7" width="48.28125" style="0" customWidth="1"/>
  </cols>
  <sheetData>
    <row r="1" spans="2:7" ht="15.75" customHeight="1">
      <c r="B1" s="42" t="s">
        <v>23</v>
      </c>
      <c r="C1" s="42"/>
      <c r="D1" s="42"/>
      <c r="E1" s="42"/>
      <c r="F1" s="42"/>
      <c r="G1" s="42"/>
    </row>
    <row r="2" spans="2:7" ht="12.75">
      <c r="B2" s="43" t="s">
        <v>22</v>
      </c>
      <c r="C2" s="43"/>
      <c r="D2" s="43"/>
      <c r="E2" s="43"/>
      <c r="F2" s="43"/>
      <c r="G2" s="43"/>
    </row>
    <row r="3" spans="2:7" ht="13.5" thickBot="1">
      <c r="B3" s="1"/>
      <c r="C3" s="2"/>
      <c r="F3" s="6"/>
      <c r="G3" s="6"/>
    </row>
    <row r="4" spans="1:7" ht="51">
      <c r="A4" s="13"/>
      <c r="B4" s="14" t="s">
        <v>7</v>
      </c>
      <c r="C4" s="15" t="s">
        <v>5</v>
      </c>
      <c r="D4" s="16" t="s">
        <v>0</v>
      </c>
      <c r="E4" s="16" t="s">
        <v>14</v>
      </c>
      <c r="F4" s="15" t="s">
        <v>2</v>
      </c>
      <c r="G4" s="17" t="s">
        <v>9</v>
      </c>
    </row>
    <row r="5" spans="1:7" ht="54" customHeight="1">
      <c r="A5" s="18">
        <v>1</v>
      </c>
      <c r="B5" s="10" t="s">
        <v>16</v>
      </c>
      <c r="C5" s="7">
        <v>100</v>
      </c>
      <c r="D5" s="8">
        <f>C5*16*3</f>
        <v>4800</v>
      </c>
      <c r="E5" s="8">
        <f>1575+1885.73</f>
        <v>3460.73</v>
      </c>
      <c r="F5" s="11"/>
      <c r="G5" s="19" t="s">
        <v>17</v>
      </c>
    </row>
    <row r="6" spans="1:7" ht="63.75">
      <c r="A6" s="18">
        <f>A5+1</f>
        <v>2</v>
      </c>
      <c r="B6" s="10" t="s">
        <v>6</v>
      </c>
      <c r="C6" s="7">
        <v>600</v>
      </c>
      <c r="D6" s="8">
        <f>600*16</f>
        <v>9600</v>
      </c>
      <c r="E6" s="8">
        <v>8081.11</v>
      </c>
      <c r="F6" s="11"/>
      <c r="G6" s="19" t="s">
        <v>24</v>
      </c>
    </row>
    <row r="7" spans="1:7" ht="38.25">
      <c r="A7" s="18">
        <f aca="true" t="shared" si="0" ref="A7:A14">A6+1</f>
        <v>3</v>
      </c>
      <c r="B7" s="10" t="s">
        <v>18</v>
      </c>
      <c r="C7" s="7">
        <v>35</v>
      </c>
      <c r="D7" s="8">
        <f>C7*70*2</f>
        <v>4900</v>
      </c>
      <c r="E7" s="8">
        <f>2153.54+2564.57</f>
        <v>4718.110000000001</v>
      </c>
      <c r="F7" s="11"/>
      <c r="G7" s="19" t="s">
        <v>25</v>
      </c>
    </row>
    <row r="8" spans="1:7" ht="12.75">
      <c r="A8" s="18">
        <f t="shared" si="0"/>
        <v>4</v>
      </c>
      <c r="B8" s="10" t="s">
        <v>10</v>
      </c>
      <c r="C8" s="7">
        <v>0</v>
      </c>
      <c r="D8" s="8">
        <f>C8</f>
        <v>0</v>
      </c>
      <c r="E8" s="8">
        <v>0</v>
      </c>
      <c r="F8" s="4"/>
      <c r="G8" s="19"/>
    </row>
    <row r="9" spans="1:7" ht="30.75" customHeight="1">
      <c r="A9" s="18">
        <f t="shared" si="0"/>
        <v>5</v>
      </c>
      <c r="B9" s="9" t="s">
        <v>4</v>
      </c>
      <c r="C9" s="7">
        <v>3000</v>
      </c>
      <c r="D9" s="8">
        <f>C9</f>
        <v>3000</v>
      </c>
      <c r="E9" s="8">
        <v>0</v>
      </c>
      <c r="F9" s="4"/>
      <c r="G9" s="19" t="s">
        <v>26</v>
      </c>
    </row>
    <row r="10" spans="1:7" ht="51">
      <c r="A10" s="18">
        <f t="shared" si="0"/>
        <v>6</v>
      </c>
      <c r="B10" s="10" t="s">
        <v>19</v>
      </c>
      <c r="C10" s="7">
        <v>35</v>
      </c>
      <c r="D10" s="8">
        <f>C10*16*2</f>
        <v>1120</v>
      </c>
      <c r="E10" s="8">
        <v>0</v>
      </c>
      <c r="F10" s="11"/>
      <c r="G10" s="19" t="s">
        <v>13</v>
      </c>
    </row>
    <row r="11" spans="1:7" ht="42" customHeight="1">
      <c r="A11" s="18">
        <f t="shared" si="0"/>
        <v>7</v>
      </c>
      <c r="B11" s="10" t="s">
        <v>21</v>
      </c>
      <c r="C11" s="7">
        <v>33</v>
      </c>
      <c r="D11" s="8">
        <f>C11*16</f>
        <v>528</v>
      </c>
      <c r="E11" s="8">
        <v>0</v>
      </c>
      <c r="F11" s="11"/>
      <c r="G11" s="19" t="s">
        <v>20</v>
      </c>
    </row>
    <row r="12" spans="1:7" ht="72.75" customHeight="1">
      <c r="A12" s="18">
        <f t="shared" si="0"/>
        <v>8</v>
      </c>
      <c r="B12" s="9" t="s">
        <v>1</v>
      </c>
      <c r="C12" s="7">
        <v>2000</v>
      </c>
      <c r="D12" s="8">
        <f>C12</f>
        <v>2000</v>
      </c>
      <c r="E12" s="8">
        <v>0</v>
      </c>
      <c r="F12" s="4"/>
      <c r="G12" s="19"/>
    </row>
    <row r="13" spans="1:7" ht="51">
      <c r="A13" s="18">
        <f t="shared" si="0"/>
        <v>9</v>
      </c>
      <c r="B13" s="9" t="s">
        <v>8</v>
      </c>
      <c r="C13" s="7">
        <v>3500</v>
      </c>
      <c r="D13" s="7">
        <f>C13</f>
        <v>3500</v>
      </c>
      <c r="E13" s="8">
        <v>0</v>
      </c>
      <c r="F13" s="4"/>
      <c r="G13" s="19" t="s">
        <v>11</v>
      </c>
    </row>
    <row r="14" spans="1:7" ht="49.5" customHeight="1">
      <c r="A14" s="36">
        <f t="shared" si="0"/>
        <v>10</v>
      </c>
      <c r="B14" s="37" t="s">
        <v>3</v>
      </c>
      <c r="C14" s="41">
        <v>2000</v>
      </c>
      <c r="D14" s="41">
        <f>C14</f>
        <v>2000</v>
      </c>
      <c r="E14" s="38">
        <v>600</v>
      </c>
      <c r="F14" s="39"/>
      <c r="G14" s="40" t="s">
        <v>27</v>
      </c>
    </row>
    <row r="15" spans="1:7" ht="39" thickBot="1">
      <c r="A15" s="21">
        <v>11</v>
      </c>
      <c r="B15" s="22" t="s">
        <v>12</v>
      </c>
      <c r="C15" s="23"/>
      <c r="D15" s="24">
        <f>SUM(D5:D14)*0.05</f>
        <v>1572.4</v>
      </c>
      <c r="E15" s="23">
        <f>117598/502+35500/502</f>
        <v>304.97609561752984</v>
      </c>
      <c r="F15" s="29"/>
      <c r="G15" s="30" t="s">
        <v>15</v>
      </c>
    </row>
    <row r="16" spans="1:7" ht="13.5" thickBot="1">
      <c r="A16" s="31"/>
      <c r="B16" s="32" t="s">
        <v>0</v>
      </c>
      <c r="C16" s="32"/>
      <c r="D16" s="33">
        <f>SUM(D5:D15)</f>
        <v>33020.4</v>
      </c>
      <c r="E16" s="33">
        <f>SUM(E5:E15)</f>
        <v>17164.92609561753</v>
      </c>
      <c r="F16" s="34"/>
      <c r="G16" s="35"/>
    </row>
    <row r="17" spans="2:5" ht="12.75">
      <c r="B17" s="5"/>
      <c r="C17" s="5"/>
      <c r="D17" s="26"/>
      <c r="E17" s="3">
        <f>E16*0.05</f>
        <v>858.2463047808766</v>
      </c>
    </row>
    <row r="18" spans="2:5" ht="12.75">
      <c r="B18" s="27"/>
      <c r="C18" s="28"/>
      <c r="D18" s="28"/>
      <c r="E18" s="12">
        <f>SUM(E16:E17)</f>
        <v>18023.17240039841</v>
      </c>
    </row>
    <row r="19" ht="12.75">
      <c r="E19" s="3"/>
    </row>
  </sheetData>
  <sheetProtection/>
  <mergeCells count="2">
    <mergeCell ref="B1:G1"/>
    <mergeCell ref="B2:G2"/>
  </mergeCells>
  <printOptions/>
  <pageMargins left="0.25" right="0.25" top="0.75" bottom="0.75" header="0.3" footer="0.3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D16" sqref="B1:D16"/>
    </sheetView>
  </sheetViews>
  <sheetFormatPr defaultColWidth="11.421875" defaultRowHeight="12.75"/>
  <cols>
    <col min="1" max="1" width="5.00390625" style="0" customWidth="1"/>
    <col min="2" max="2" width="38.421875" style="0" customWidth="1"/>
    <col min="3" max="3" width="9.421875" style="0" customWidth="1"/>
  </cols>
  <sheetData>
    <row r="1" ht="12.75">
      <c r="A1" s="13"/>
    </row>
    <row r="2" ht="12.75">
      <c r="A2" s="18">
        <v>1</v>
      </c>
    </row>
    <row r="3" ht="12.75">
      <c r="A3" s="18">
        <f>A2+1</f>
        <v>2</v>
      </c>
    </row>
    <row r="4" ht="12.75">
      <c r="A4" s="18">
        <f aca="true" t="shared" si="0" ref="A4:A15">A3+1</f>
        <v>3</v>
      </c>
    </row>
    <row r="5" ht="12.75">
      <c r="A5" s="18">
        <f t="shared" si="0"/>
        <v>4</v>
      </c>
    </row>
    <row r="6" ht="12.75">
      <c r="A6" s="18">
        <f t="shared" si="0"/>
        <v>5</v>
      </c>
    </row>
    <row r="7" ht="12.75">
      <c r="A7" s="18">
        <f t="shared" si="0"/>
        <v>6</v>
      </c>
    </row>
    <row r="8" ht="12.75">
      <c r="A8" s="18">
        <f t="shared" si="0"/>
        <v>7</v>
      </c>
    </row>
    <row r="9" ht="12.75">
      <c r="A9" s="18">
        <f t="shared" si="0"/>
        <v>8</v>
      </c>
    </row>
    <row r="10" ht="12.75">
      <c r="A10" s="18">
        <f t="shared" si="0"/>
        <v>9</v>
      </c>
    </row>
    <row r="11" ht="12.75">
      <c r="A11" s="20">
        <f t="shared" si="0"/>
        <v>10</v>
      </c>
    </row>
    <row r="12" ht="12.75">
      <c r="A12" s="20">
        <f t="shared" si="0"/>
        <v>11</v>
      </c>
    </row>
    <row r="13" ht="12.75">
      <c r="A13" s="20">
        <f t="shared" si="0"/>
        <v>12</v>
      </c>
    </row>
    <row r="14" ht="16.5" customHeight="1">
      <c r="A14" s="20">
        <f t="shared" si="0"/>
        <v>13</v>
      </c>
    </row>
    <row r="15" ht="12.75">
      <c r="A15" s="21">
        <f t="shared" si="0"/>
        <v>14</v>
      </c>
    </row>
    <row r="16" ht="12.75">
      <c r="A16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IOM</dc:creator>
  <cp:keywords/>
  <dc:description/>
  <cp:lastModifiedBy>BUSH Oliver</cp:lastModifiedBy>
  <cp:lastPrinted>2013-05-02T18:09:00Z</cp:lastPrinted>
  <dcterms:created xsi:type="dcterms:W3CDTF">2011-03-15T18:20:48Z</dcterms:created>
  <dcterms:modified xsi:type="dcterms:W3CDTF">2013-06-18T21:20:28Z</dcterms:modified>
  <cp:category/>
  <cp:version/>
  <cp:contentType/>
  <cp:contentStatus/>
</cp:coreProperties>
</file>